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joshua_liebscher_parks_ca_gov/Documents/Desktop/Master/Intent to Award/G23/Final Awards/Public/"/>
    </mc:Choice>
  </mc:AlternateContent>
  <xr:revisionPtr revIDLastSave="13" documentId="8_{89C3157C-D10C-4808-9CB8-628054C56CF9}" xr6:coauthVersionLast="47" xr6:coauthVersionMax="47" xr10:uidLastSave="{9E92C926-F999-4D57-8510-D46FC1C875A8}"/>
  <bookViews>
    <workbookView xWindow="-120" yWindow="-120" windowWidth="29040" windowHeight="15840" xr2:uid="{92304690-D715-4EB0-992C-384A9CF8690F}"/>
  </bookViews>
  <sheets>
    <sheet name="Plan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K4" i="1"/>
  <c r="K3" i="1" l="1"/>
  <c r="M5" i="1"/>
  <c r="L5" i="1"/>
  <c r="N4" i="1"/>
  <c r="N5" i="1" s="1"/>
</calcChain>
</file>

<file path=xl/sharedStrings.xml><?xml version="1.0" encoding="utf-8"?>
<sst xmlns="http://schemas.openxmlformats.org/spreadsheetml/2006/main" count="21" uniqueCount="21">
  <si>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</si>
  <si>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</si>
  <si>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</si>
  <si>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</si>
  <si>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</si>
  <si>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</si>
  <si>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</si>
  <si>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</si>
  <si>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</si>
  <si>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</si>
  <si>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</si>
  <si>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</si>
  <si>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</si>
  <si>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 xml:space="preserve">Balance
</t>
  </si>
  <si>
    <t>Planning</t>
  </si>
  <si>
    <t>TOTALS</t>
  </si>
  <si>
    <t>BLM - Eagle Lake Field Office</t>
  </si>
  <si>
    <t>G24 ELFO OHV Route Planning</t>
  </si>
  <si>
    <t>G23-01-08-P01</t>
  </si>
  <si>
    <t>El Dorado County CAO</t>
  </si>
  <si>
    <t>G23-03-06-P01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</si>
</sst>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BFDC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6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2" fontId="6" fillId="0" borderId="10" xfId="0" applyNumberFormat="1" applyFont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center" vertical="top"/>
    </xf>
    <xf numFmtId="2" fontId="7" fillId="0" borderId="8" xfId="0" applyNumberFormat="1" applyFont="1" applyBorder="1" applyAlignment="1">
      <alignment horizontal="center" vertical="top"/>
    </xf>
    <xf numFmtId="164" fontId="7" fillId="0" borderId="8" xfId="0" applyNumberFormat="1" applyFont="1" applyBorder="1" applyAlignment="1">
      <alignment vertical="top"/>
    </xf>
    <xf numFmtId="164" fontId="7" fillId="0" borderId="8" xfId="1" applyNumberFormat="1" applyFont="1" applyFill="1" applyBorder="1" applyAlignment="1">
      <alignment vertical="top"/>
    </xf>
    <xf numFmtId="164" fontId="7" fillId="0" borderId="9" xfId="1" applyNumberFormat="1" applyFont="1" applyFill="1" applyBorder="1" applyAlignment="1">
      <alignment vertical="top"/>
    </xf>
    <xf numFmtId="164" fontId="5" fillId="0" borderId="1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8435-C5BF-4E49-BA5E-D602415F096A}">
  <dimension ref="A1:N13"/>
  <sheetViews>
    <sheetView showGridLines="0" tabSelected="1" view="pageLayout" zoomScale="130" zoomScaleNormal="100" zoomScalePageLayoutView="130" workbookViewId="0">
      <selection activeCell="G4" sqref="G4"/>
    </sheetView>
  </sheetViews>
  <sheetFormatPr defaultColWidth="2.85546875" defaultRowHeight="11.25" x14ac:dyDescent="0.2"/>
  <cols>
    <col min="1" max="1" width="4.42578125" style="3" customWidth="1"/>
    <col min="2" max="2" width="18.7109375" style="2" customWidth="1"/>
    <col min="3" max="3" width="18" style="2" customWidth="1"/>
    <col min="4" max="4" width="11.85546875" style="2" bestFit="1" customWidth="1"/>
    <col min="5" max="5" width="7.5703125" style="4" customWidth="1"/>
    <col min="6" max="6" width="8.140625" style="4" customWidth="1"/>
    <col min="7" max="7" width="7" style="5" customWidth="1"/>
    <col min="8" max="8" width="7.7109375" style="4" customWidth="1"/>
    <col min="9" max="9" width="8.28515625" style="4" customWidth="1"/>
    <col min="10" max="10" width="7" style="4" customWidth="1"/>
    <col min="11" max="11" width="6.42578125" style="4" customWidth="1"/>
    <col min="12" max="12" width="10.5703125" style="4" customWidth="1"/>
    <col min="13" max="14" width="13.5703125" style="4" customWidth="1"/>
    <col min="15" max="16384" width="2.85546875" style="2"/>
  </cols>
  <sheetData>
    <row r="1" spans="1:14" ht="5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" thickBot="1" x14ac:dyDescent="0.25">
      <c r="L2" s="6"/>
      <c r="M2" s="6"/>
      <c r="N2" s="34">
        <v>1550000</v>
      </c>
    </row>
    <row r="3" spans="1:14" ht="11.25" customHeight="1" x14ac:dyDescent="0.2">
      <c r="A3" s="7">
        <v>1</v>
      </c>
      <c r="B3" s="8" t="s">
        <v>16</v>
      </c>
      <c r="C3" s="8" t="s">
        <v>17</v>
      </c>
      <c r="D3" s="9" t="s">
        <v>18</v>
      </c>
      <c r="E3" s="9">
        <v>150</v>
      </c>
      <c r="F3" s="9">
        <v>88</v>
      </c>
      <c r="G3" s="9">
        <v>95</v>
      </c>
      <c r="H3" s="9">
        <v>71</v>
      </c>
      <c r="I3" s="9">
        <v>41</v>
      </c>
      <c r="J3" s="9">
        <v>41</v>
      </c>
      <c r="K3" s="24">
        <f>((G3+J3)/(E3+H3))*100</f>
        <v>61.53846153846154</v>
      </c>
      <c r="L3" s="10">
        <v>100000</v>
      </c>
      <c r="M3" s="11">
        <v>100000</v>
      </c>
      <c r="N3" s="12">
        <f>N2-M3</f>
        <v>1450000</v>
      </c>
    </row>
    <row r="4" spans="1:14" ht="22.5" customHeight="1" thickBot="1" x14ac:dyDescent="0.25">
      <c r="A4" s="13">
        <v>2</v>
      </c>
      <c r="B4" s="14" t="s">
        <v>19</v>
      </c>
      <c r="C4" s="14" t="s">
        <v>14</v>
      </c>
      <c r="D4" s="15" t="s">
        <v>20</v>
      </c>
      <c r="E4" s="15">
        <v>150</v>
      </c>
      <c r="F4" s="15">
        <v>85</v>
      </c>
      <c r="G4" s="15">
        <v>72</v>
      </c>
      <c r="H4" s="15">
        <v>71</v>
      </c>
      <c r="I4" s="15">
        <v>18</v>
      </c>
      <c r="J4" s="15">
        <v>7</v>
      </c>
      <c r="K4" s="25">
        <f t="shared" ref="K4" si="0">((G4+J4)/(E4+H4))*100</f>
        <v>35.74660633484163</v>
      </c>
      <c r="L4" s="16">
        <v>282969</v>
      </c>
      <c r="M4" s="17">
        <v>278909</v>
      </c>
      <c r="N4" s="18">
        <f>SUM(N3-M4)</f>
        <v>1171091</v>
      </c>
    </row>
    <row r="5" spans="1:14" ht="12" thickBot="1" x14ac:dyDescent="0.25">
      <c r="A5" s="26"/>
      <c r="B5" s="27"/>
      <c r="C5" s="28" t="s">
        <v>15</v>
      </c>
      <c r="D5" s="29"/>
      <c r="E5" s="29"/>
      <c r="F5" s="29"/>
      <c r="G5" s="29"/>
      <c r="H5" s="29"/>
      <c r="I5" s="29"/>
      <c r="J5" s="29"/>
      <c r="K5" s="30"/>
      <c r="L5" s="31">
        <f>SUM(L3:L4)</f>
        <v>382969</v>
      </c>
      <c r="M5" s="32">
        <f>SUM(M3:M4)</f>
        <v>378909</v>
      </c>
      <c r="N5" s="33">
        <f>N4</f>
        <v>1171091</v>
      </c>
    </row>
    <row r="6" spans="1:14" ht="12.75" x14ac:dyDescent="0.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1.25" customHeight="1" x14ac:dyDescent="0.25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1.25" customHeight="1" x14ac:dyDescent="0.25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1.2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3" spans="1:14" ht="15" x14ac:dyDescent="0.25">
      <c r="C13" s="23"/>
    </row>
  </sheetData>
  <sheetProtection algorithmName="SHA-512" hashValue="JNvjekvpchlWCzCDZnlGw0xzqiKulYeerQ0GQnO7Nc8zybq5Pvw+jyqK/8LihQRgP041boc5soZZu1TtmPPIcQ==" saltValue="l5n9k4aY6msjeYatG4qItA==" spinCount="100000" sheet="1"/>
  <printOptions horizontalCentered="1"/>
  <pageMargins left="0.25" right="0.25" top="1" bottom="1" header="0.25" footer="0.5"/>
  <pageSetup scale="90" orientation="landscape" r:id="rId1"/>
  <headerFooter>
    <oddHeader>&amp;C&amp;"Arial,Bold"Final Awards
2023 Grants and Cooperative Agreements
Planning Projects</oddHeader>
    <oddFooter>&amp;C&amp;"Arial,Regular"Page &amp;P of &amp;P&amp;RRevised 8/8/23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A6AD8-0D99-4C90-BA3B-DA401DC5611F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2.xml><?xml version="1.0" encoding="utf-8"?>
<ds:datastoreItem xmlns:ds="http://schemas.openxmlformats.org/officeDocument/2006/customXml" ds:itemID="{EE26490F-EDED-4DFF-8A6F-C6D000B00DA6}"/>
</file>

<file path=customXml/itemProps3.xml><?xml version="1.0" encoding="utf-8"?>
<ds:datastoreItem xmlns:ds="http://schemas.openxmlformats.org/officeDocument/2006/customXml" ds:itemID="{1E05AE69-AA94-471B-9052-8CC9243B23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Liebscher, Joshua@Parks</cp:lastModifiedBy>
  <cp:revision/>
  <dcterms:created xsi:type="dcterms:W3CDTF">2021-07-28T23:01:29Z</dcterms:created>
  <dcterms:modified xsi:type="dcterms:W3CDTF">2023-08-31T18:55:24Z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